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2'!$A$1:$G$49</definedName>
  </definedNames>
  <calcPr calcMode="manual" fullCalcOnLoad="1"/>
</workbook>
</file>

<file path=xl/sharedStrings.xml><?xml version="1.0" encoding="utf-8"?>
<sst xmlns="http://schemas.openxmlformats.org/spreadsheetml/2006/main" count="112" uniqueCount="73">
  <si>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</si>
  <si>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</si>
  <si>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</si>
  <si>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</si>
  <si>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</si>
  <si>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</si>
  <si>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</si>
  <si>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</si>
  <si>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</si>
  <si>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</si>
  <si>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</si>
  <si>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</si>
  <si>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</si>
  <si>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</si>
  <si>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</si>
  <si>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</si>
  <si>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</si>
  <si>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</si>
  <si>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</si>
  <si>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</si>
  <si>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</si>
  <si>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</si>
  <si>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</si>
  <si>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</si>
  <si>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</si>
  <si>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</si>
  <si>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</si>
  <si>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</si>
  <si>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</si>
  <si>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</si>
  <si>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</si>
  <si>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</si>
  <si>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</si>
  <si>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</si>
  <si>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</si>
  <si>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</si>
  <si>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</si>
  <si>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</si>
  <si>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</si>
  <si>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</si>
  <si>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</si>
  <si>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</si>
  <si>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</si>
  <si>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</si>
  <si>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</si>
  <si>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</si>
  <si>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</si>
  <si>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</si>
  <si>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</si>
  <si>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</si>
  <si>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</si>
  <si>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</si>
  <si>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</si>
  <si>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</si>
  <si>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</si>
  <si>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</si>
  <si>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</si>
  <si>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</si>
  <si>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</si>
  <si>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</si>
  <si>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</si>
  <si>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</si>
  <si>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</si>
  <si>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</si>
  <si>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</si>
  <si>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</si>
  <si>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</si>
  <si>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</si>
  <si>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</si>
  <si>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</si>
  <si>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</si>
  <si>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</si>
  <si>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Динамика развития малого и среднего предпринимательства в Выселковском районе по итогам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</si>
</sst>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%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DADADA"/>
      </right>
      <top style="medium">
        <color rgb="FFDADADA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 vertical="top" wrapText="1"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172" fontId="9" fillId="0" borderId="10" xfId="0" applyNumberFormat="1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1" fillId="0" borderId="10" xfId="0" applyNumberFormat="1" applyFont="1" applyBorder="1" applyAlignment="1" applyProtection="1">
      <alignment horizontal="left" vertical="top" wrapText="1" indent="12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75" fontId="9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3" fontId="6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3" fontId="7" fillId="32" borderId="10" xfId="0" applyNumberFormat="1" applyFont="1" applyFill="1" applyBorder="1" applyAlignment="1" applyProtection="1">
      <alignment horizontal="center" vertical="center"/>
      <protection locked="0"/>
    </xf>
    <xf numFmtId="3" fontId="11" fillId="32" borderId="10" xfId="0" applyNumberFormat="1" applyFont="1" applyFill="1" applyBorder="1" applyAlignment="1" applyProtection="1">
      <alignment horizontal="center" vertical="center"/>
      <protection/>
    </xf>
    <xf numFmtId="173" fontId="6" fillId="32" borderId="10" xfId="0" applyNumberFormat="1" applyFont="1" applyFill="1" applyBorder="1" applyAlignment="1" applyProtection="1">
      <alignment horizontal="center" vertical="center"/>
      <protection/>
    </xf>
    <xf numFmtId="173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3" fontId="6" fillId="32" borderId="10" xfId="0" applyNumberFormat="1" applyFont="1" applyFill="1" applyBorder="1" applyAlignment="1" applyProtection="1">
      <alignment horizontal="center" vertical="center"/>
      <protection/>
    </xf>
    <xf numFmtId="172" fontId="6" fillId="32" borderId="10" xfId="0" applyNumberFormat="1" applyFont="1" applyFill="1" applyBorder="1" applyAlignment="1" applyProtection="1">
      <alignment horizontal="center" vertical="center"/>
      <protection/>
    </xf>
    <xf numFmtId="4" fontId="6" fillId="32" borderId="10" xfId="0" applyNumberFormat="1" applyFont="1" applyFill="1" applyBorder="1" applyAlignment="1" applyProtection="1">
      <alignment horizontal="center" vertical="center"/>
      <protection locked="0"/>
    </xf>
    <xf numFmtId="4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3" fontId="7" fillId="32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="75" zoomScaleSheetLayoutView="75" workbookViewId="0" topLeftCell="A25">
      <selection activeCell="H10" sqref="H10:H42"/>
    </sheetView>
  </sheetViews>
  <sheetFormatPr defaultColWidth="16.42187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54.140625" style="0" customWidth="1" collapsed="1"/>
    <col min="9" max="9" width="16.421875" style="0" customWidth="1" collapsed="1"/>
    <col min="10" max="13" width="14.421875" style="0" customWidth="1" collapsed="1"/>
  </cols>
  <sheetData>
    <row r="1" spans="2:7" ht="45.75" customHeight="1">
      <c r="B1" s="7"/>
      <c r="C1" s="8"/>
      <c r="D1" s="7"/>
      <c r="E1" s="62"/>
      <c r="F1" s="62"/>
      <c r="G1" s="6"/>
    </row>
    <row r="2" spans="2:7" ht="12">
      <c r="B2" s="7"/>
      <c r="C2" s="7"/>
      <c r="D2" s="7"/>
      <c r="E2" s="7"/>
      <c r="F2" s="9" t="s">
        <v>0</v>
      </c>
      <c r="G2" s="9" t="s">
        <v>0</v>
      </c>
    </row>
    <row r="3" spans="2:7" ht="15.75">
      <c r="B3" s="63"/>
      <c r="C3" s="63"/>
      <c r="D3" s="63"/>
      <c r="E3" s="63"/>
      <c r="F3" s="63"/>
      <c r="G3" s="5"/>
    </row>
    <row r="4" spans="2:11" ht="45.75" customHeight="1">
      <c r="B4" s="64" t="s">
        <v>72</v>
      </c>
      <c r="C4" s="64"/>
      <c r="D4" s="64"/>
      <c r="E4" s="64"/>
      <c r="F4" s="64"/>
      <c r="G4" s="4"/>
      <c r="K4" s="10"/>
    </row>
    <row r="5" spans="2:13" ht="15" customHeight="1">
      <c r="B5" s="65"/>
      <c r="C5" s="65"/>
      <c r="D5" s="65"/>
      <c r="E5" s="65"/>
      <c r="F5" s="65"/>
      <c r="G5" s="3"/>
      <c r="J5" s="60"/>
      <c r="K5" s="60"/>
      <c r="L5" s="60"/>
      <c r="M5" s="60"/>
    </row>
    <row r="6" spans="1:13" ht="47.2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J6" s="2"/>
      <c r="K6" s="2"/>
      <c r="L6" s="2"/>
      <c r="M6" s="2"/>
    </row>
    <row r="7" spans="1:13" ht="18.75">
      <c r="A7" s="12">
        <v>1</v>
      </c>
      <c r="B7" s="13" t="s">
        <v>9</v>
      </c>
      <c r="C7" s="11" t="s">
        <v>10</v>
      </c>
      <c r="D7" s="41">
        <f>D8+D11</f>
        <v>1946</v>
      </c>
      <c r="E7" s="41">
        <f>E8+E11</f>
        <v>1849</v>
      </c>
      <c r="F7" s="15">
        <f aca="true" t="shared" si="0" ref="F7:F36">D7-E7</f>
        <v>97</v>
      </c>
      <c r="G7" s="38">
        <f aca="true" t="shared" si="1" ref="G7:G36">D7/E7-1</f>
        <v>0.05246078961600875</v>
      </c>
      <c r="H7" s="17"/>
      <c r="J7" s="18"/>
      <c r="K7" s="18"/>
      <c r="L7" s="18"/>
      <c r="M7" s="18"/>
    </row>
    <row r="8" spans="1:13" ht="18.75">
      <c r="A8" s="12" t="s">
        <v>11</v>
      </c>
      <c r="B8" s="19" t="s">
        <v>12</v>
      </c>
      <c r="C8" s="20" t="s">
        <v>10</v>
      </c>
      <c r="D8" s="42">
        <f>D9+D10</f>
        <v>2</v>
      </c>
      <c r="E8" s="42">
        <f>E9+E10</f>
        <v>2</v>
      </c>
      <c r="F8" s="15">
        <f t="shared" si="0"/>
        <v>0</v>
      </c>
      <c r="G8" s="16">
        <f t="shared" si="1"/>
        <v>0</v>
      </c>
      <c r="H8" s="17"/>
      <c r="J8" s="18"/>
      <c r="K8" s="18"/>
      <c r="L8" s="18"/>
      <c r="M8" s="18"/>
    </row>
    <row r="9" spans="1:13" ht="18.75">
      <c r="A9" s="12" t="s">
        <v>13</v>
      </c>
      <c r="B9" s="21" t="s">
        <v>14</v>
      </c>
      <c r="C9" s="22" t="s">
        <v>10</v>
      </c>
      <c r="D9" s="43">
        <v>2</v>
      </c>
      <c r="E9" s="43">
        <v>2</v>
      </c>
      <c r="F9" s="15">
        <f t="shared" si="0"/>
        <v>0</v>
      </c>
      <c r="G9" s="16">
        <f t="shared" si="1"/>
        <v>0</v>
      </c>
      <c r="H9" s="17"/>
      <c r="J9" s="18"/>
      <c r="K9" s="18"/>
      <c r="L9" s="18"/>
      <c r="M9" s="18"/>
    </row>
    <row r="10" spans="1:13" ht="18.75">
      <c r="A10" s="12" t="s">
        <v>15</v>
      </c>
      <c r="B10" s="21" t="s">
        <v>16</v>
      </c>
      <c r="C10" s="22" t="s">
        <v>10</v>
      </c>
      <c r="D10" s="43">
        <v>0</v>
      </c>
      <c r="E10" s="43">
        <v>0</v>
      </c>
      <c r="F10" s="15">
        <f t="shared" si="0"/>
        <v>0</v>
      </c>
      <c r="G10" s="16" t="e">
        <f t="shared" si="1"/>
        <v>#DIV/0!</v>
      </c>
      <c r="H10" s="17"/>
      <c r="J10" s="18"/>
      <c r="K10" s="18"/>
      <c r="L10" s="18"/>
      <c r="M10" s="18"/>
    </row>
    <row r="11" spans="1:13" ht="17.25" customHeight="1">
      <c r="A11" s="12" t="s">
        <v>17</v>
      </c>
      <c r="B11" s="19" t="s">
        <v>18</v>
      </c>
      <c r="C11" s="20" t="s">
        <v>10</v>
      </c>
      <c r="D11" s="44">
        <f>D12+D13</f>
        <v>1944</v>
      </c>
      <c r="E11" s="44">
        <f>E12+E13</f>
        <v>1847</v>
      </c>
      <c r="F11" s="15">
        <f t="shared" si="0"/>
        <v>97</v>
      </c>
      <c r="G11" s="38">
        <f t="shared" si="1"/>
        <v>0.052517596101786745</v>
      </c>
      <c r="H11" s="17"/>
      <c r="J11" s="18"/>
      <c r="K11" s="18"/>
      <c r="L11" s="18"/>
      <c r="M11" s="18"/>
    </row>
    <row r="12" spans="1:13" ht="19.5" thickBot="1">
      <c r="A12" s="12" t="s">
        <v>19</v>
      </c>
      <c r="B12" s="21" t="s">
        <v>14</v>
      </c>
      <c r="C12" s="22" t="s">
        <v>10</v>
      </c>
      <c r="D12" s="43">
        <v>139</v>
      </c>
      <c r="E12" s="43">
        <v>131</v>
      </c>
      <c r="F12" s="15">
        <f t="shared" si="0"/>
        <v>8</v>
      </c>
      <c r="G12" s="38">
        <f t="shared" si="1"/>
        <v>0.06106870229007644</v>
      </c>
      <c r="H12" s="39"/>
      <c r="J12" s="18"/>
      <c r="K12" s="18"/>
      <c r="L12" s="18"/>
      <c r="M12" s="18"/>
    </row>
    <row r="13" spans="1:13" ht="18.75">
      <c r="A13" s="12" t="s">
        <v>20</v>
      </c>
      <c r="B13" s="21" t="s">
        <v>16</v>
      </c>
      <c r="C13" s="22" t="s">
        <v>10</v>
      </c>
      <c r="D13" s="43">
        <v>1805</v>
      </c>
      <c r="E13" s="53">
        <v>1716</v>
      </c>
      <c r="F13" s="15">
        <f t="shared" si="0"/>
        <v>89</v>
      </c>
      <c r="G13" s="38">
        <f t="shared" si="1"/>
        <v>0.0518648018648018</v>
      </c>
      <c r="H13" s="39"/>
      <c r="J13" s="18"/>
      <c r="K13" s="18"/>
      <c r="L13" s="18"/>
      <c r="M13" s="18"/>
    </row>
    <row r="14" spans="1:13" ht="31.5">
      <c r="A14" s="12" t="s">
        <v>21</v>
      </c>
      <c r="B14" s="13" t="s">
        <v>22</v>
      </c>
      <c r="C14" s="11" t="s">
        <v>23</v>
      </c>
      <c r="D14" s="45">
        <f>D7/D19*100</f>
        <v>84.38855160450997</v>
      </c>
      <c r="E14" s="45">
        <f>E7/E19*100</f>
        <v>83.2882882882883</v>
      </c>
      <c r="F14" s="15">
        <f t="shared" si="0"/>
        <v>1.100263316221671</v>
      </c>
      <c r="G14" s="38">
        <f t="shared" si="1"/>
        <v>0.013210300497631833</v>
      </c>
      <c r="H14" s="17"/>
      <c r="J14" s="18"/>
      <c r="K14" s="18"/>
      <c r="L14" s="18"/>
      <c r="M14" s="18"/>
    </row>
    <row r="15" spans="1:13" ht="19.5" customHeight="1">
      <c r="A15" s="12" t="s">
        <v>24</v>
      </c>
      <c r="B15" s="23" t="s">
        <v>25</v>
      </c>
      <c r="C15" s="22" t="s">
        <v>23</v>
      </c>
      <c r="D15" s="46">
        <f>D8/D19*100</f>
        <v>0.08673026886383348</v>
      </c>
      <c r="E15" s="46">
        <f>E8/E19*100</f>
        <v>0.09009009009009009</v>
      </c>
      <c r="F15" s="15">
        <f t="shared" si="0"/>
        <v>-0.0033598212262566096</v>
      </c>
      <c r="G15" s="38">
        <f t="shared" si="1"/>
        <v>-0.037294015611448406</v>
      </c>
      <c r="H15" s="17"/>
      <c r="J15" s="18"/>
      <c r="K15" s="18"/>
      <c r="L15" s="18"/>
      <c r="M15" s="18"/>
    </row>
    <row r="16" spans="1:13" ht="18.75">
      <c r="A16" s="12" t="s">
        <v>26</v>
      </c>
      <c r="B16" s="23" t="s">
        <v>27</v>
      </c>
      <c r="C16" s="22" t="s">
        <v>23</v>
      </c>
      <c r="D16" s="46">
        <f>D11/D19*100</f>
        <v>84.30182133564614</v>
      </c>
      <c r="E16" s="46">
        <f>E11/E19*100</f>
        <v>83.1981981981982</v>
      </c>
      <c r="F16" s="15">
        <f t="shared" si="0"/>
        <v>1.10362313744794</v>
      </c>
      <c r="G16" s="38">
        <f t="shared" si="1"/>
        <v>0.013264988441442416</v>
      </c>
      <c r="H16" s="17"/>
      <c r="J16" s="18"/>
      <c r="K16" s="18"/>
      <c r="L16" s="18"/>
      <c r="M16" s="18"/>
    </row>
    <row r="17" spans="1:13" ht="31.5">
      <c r="A17" s="12" t="s">
        <v>28</v>
      </c>
      <c r="B17" s="13" t="s">
        <v>29</v>
      </c>
      <c r="C17" s="11" t="s">
        <v>10</v>
      </c>
      <c r="D17" s="47">
        <f>D7/D36*10000</f>
        <v>352.68957517761345</v>
      </c>
      <c r="E17" s="47">
        <f>E7/E36*10000</f>
        <v>331.6710913395996</v>
      </c>
      <c r="F17" s="15">
        <f t="shared" si="0"/>
        <v>21.01848383801382</v>
      </c>
      <c r="G17" s="38">
        <f t="shared" si="1"/>
        <v>0.06337146765827995</v>
      </c>
      <c r="H17" s="17"/>
      <c r="J17" s="18"/>
      <c r="K17" s="18"/>
      <c r="L17" s="18"/>
      <c r="M17" s="18"/>
    </row>
    <row r="18" spans="1:13" ht="31.5">
      <c r="A18" s="12" t="s">
        <v>30</v>
      </c>
      <c r="B18" s="13" t="s">
        <v>31</v>
      </c>
      <c r="C18" s="11" t="s">
        <v>10</v>
      </c>
      <c r="D18" s="47">
        <f>D7/D36*1000</f>
        <v>35.26895751776134</v>
      </c>
      <c r="E18" s="47">
        <f>E7/E36*1000</f>
        <v>33.16710913395996</v>
      </c>
      <c r="F18" s="14">
        <f t="shared" si="0"/>
        <v>2.101848383801382</v>
      </c>
      <c r="G18" s="38">
        <f t="shared" si="1"/>
        <v>0.06337146765827995</v>
      </c>
      <c r="H18" s="17"/>
      <c r="J18" s="18"/>
      <c r="K18" s="18"/>
      <c r="L18" s="18"/>
      <c r="M18" s="18"/>
    </row>
    <row r="19" spans="1:13" ht="31.5">
      <c r="A19" s="12" t="s">
        <v>32</v>
      </c>
      <c r="B19" s="13" t="s">
        <v>33</v>
      </c>
      <c r="C19" s="11" t="s">
        <v>10</v>
      </c>
      <c r="D19" s="43">
        <v>2306</v>
      </c>
      <c r="E19" s="43">
        <v>2220</v>
      </c>
      <c r="F19" s="15">
        <f t="shared" si="0"/>
        <v>86</v>
      </c>
      <c r="G19" s="38">
        <f t="shared" si="1"/>
        <v>0.03873873873873879</v>
      </c>
      <c r="H19" s="39"/>
      <c r="J19" s="18"/>
      <c r="K19" s="18"/>
      <c r="L19" s="18"/>
      <c r="M19" s="18"/>
    </row>
    <row r="20" spans="1:13" ht="31.5">
      <c r="A20" s="12" t="s">
        <v>34</v>
      </c>
      <c r="B20" s="24" t="s">
        <v>35</v>
      </c>
      <c r="C20" s="11" t="s">
        <v>36</v>
      </c>
      <c r="D20" s="48">
        <f>D10+D13+D21+D24</f>
        <v>3720</v>
      </c>
      <c r="E20" s="48">
        <f>E10+E13+E21+E24</f>
        <v>3634</v>
      </c>
      <c r="F20" s="15">
        <f t="shared" si="0"/>
        <v>86</v>
      </c>
      <c r="G20" s="38">
        <f t="shared" si="1"/>
        <v>0.023665382498624155</v>
      </c>
      <c r="H20" s="17"/>
      <c r="J20" s="18"/>
      <c r="K20" s="18"/>
      <c r="L20" s="18"/>
      <c r="M20" s="18"/>
    </row>
    <row r="21" spans="1:13" ht="18.75">
      <c r="A21" s="12" t="s">
        <v>37</v>
      </c>
      <c r="B21" s="19" t="s">
        <v>12</v>
      </c>
      <c r="C21" s="20" t="s">
        <v>36</v>
      </c>
      <c r="D21" s="44">
        <f>D22+D23</f>
        <v>223</v>
      </c>
      <c r="E21" s="44">
        <f>E22+E23</f>
        <v>223</v>
      </c>
      <c r="F21" s="15">
        <f t="shared" si="0"/>
        <v>0</v>
      </c>
      <c r="G21" s="38">
        <f t="shared" si="1"/>
        <v>0</v>
      </c>
      <c r="J21" s="18"/>
      <c r="K21" s="18"/>
      <c r="L21" s="18"/>
      <c r="M21" s="18"/>
    </row>
    <row r="22" spans="1:13" ht="18.75">
      <c r="A22" s="12" t="s">
        <v>38</v>
      </c>
      <c r="B22" s="21" t="s">
        <v>14</v>
      </c>
      <c r="C22" s="22" t="s">
        <v>36</v>
      </c>
      <c r="D22" s="43">
        <v>223</v>
      </c>
      <c r="E22" s="43">
        <v>223</v>
      </c>
      <c r="F22" s="15">
        <f t="shared" si="0"/>
        <v>0</v>
      </c>
      <c r="G22" s="38">
        <f t="shared" si="1"/>
        <v>0</v>
      </c>
      <c r="H22" s="39"/>
      <c r="J22" s="18"/>
      <c r="K22" s="18"/>
      <c r="L22" s="18"/>
      <c r="M22" s="18"/>
    </row>
    <row r="23" spans="1:13" ht="18.75">
      <c r="A23" s="12" t="s">
        <v>39</v>
      </c>
      <c r="B23" s="21" t="s">
        <v>16</v>
      </c>
      <c r="C23" s="22" t="s">
        <v>36</v>
      </c>
      <c r="D23" s="43">
        <v>0</v>
      </c>
      <c r="E23" s="43">
        <v>0</v>
      </c>
      <c r="F23" s="15">
        <f t="shared" si="0"/>
        <v>0</v>
      </c>
      <c r="G23" s="38" t="e">
        <f t="shared" si="1"/>
        <v>#DIV/0!</v>
      </c>
      <c r="H23" s="17"/>
      <c r="J23" s="18"/>
      <c r="K23" s="18"/>
      <c r="L23" s="18"/>
      <c r="M23" s="18"/>
    </row>
    <row r="24" spans="1:13" ht="17.25" customHeight="1">
      <c r="A24" s="12" t="s">
        <v>40</v>
      </c>
      <c r="B24" s="19" t="s">
        <v>18</v>
      </c>
      <c r="C24" s="20" t="s">
        <v>36</v>
      </c>
      <c r="D24" s="44">
        <f>D25+D26</f>
        <v>1692</v>
      </c>
      <c r="E24" s="44">
        <f>E25+E26</f>
        <v>1695</v>
      </c>
      <c r="F24" s="15">
        <f t="shared" si="0"/>
        <v>-3</v>
      </c>
      <c r="G24" s="38">
        <f t="shared" si="1"/>
        <v>-0.001769911504424737</v>
      </c>
      <c r="H24" s="17"/>
      <c r="J24" s="18"/>
      <c r="K24" s="18"/>
      <c r="L24" s="18"/>
      <c r="M24" s="18"/>
    </row>
    <row r="25" spans="1:13" ht="18.75">
      <c r="A25" s="12" t="s">
        <v>41</v>
      </c>
      <c r="B25" s="21" t="s">
        <v>14</v>
      </c>
      <c r="C25" s="22" t="s">
        <v>36</v>
      </c>
      <c r="D25" s="43">
        <v>711</v>
      </c>
      <c r="E25" s="43">
        <v>709</v>
      </c>
      <c r="F25" s="15">
        <f t="shared" si="0"/>
        <v>2</v>
      </c>
      <c r="G25" s="38">
        <f t="shared" si="1"/>
        <v>0.0028208744710860323</v>
      </c>
      <c r="J25" s="18"/>
      <c r="K25" s="18"/>
      <c r="L25" s="18"/>
      <c r="M25" s="18"/>
    </row>
    <row r="26" spans="1:13" ht="26.25" customHeight="1">
      <c r="A26" s="12" t="s">
        <v>42</v>
      </c>
      <c r="B26" s="21" t="s">
        <v>16</v>
      </c>
      <c r="C26" s="22" t="s">
        <v>36</v>
      </c>
      <c r="D26" s="43">
        <v>981</v>
      </c>
      <c r="E26" s="43">
        <v>986</v>
      </c>
      <c r="F26" s="15">
        <f t="shared" si="0"/>
        <v>-5</v>
      </c>
      <c r="G26" s="38">
        <f t="shared" si="1"/>
        <v>-0.005070993914807254</v>
      </c>
      <c r="H26" s="39"/>
      <c r="J26" s="18"/>
      <c r="K26" s="18"/>
      <c r="L26" s="18"/>
      <c r="M26" s="18"/>
    </row>
    <row r="27" spans="1:13" ht="47.25">
      <c r="A27" s="12" t="s">
        <v>43</v>
      </c>
      <c r="B27" s="13" t="s">
        <v>44</v>
      </c>
      <c r="C27" s="11" t="s">
        <v>23</v>
      </c>
      <c r="D27" s="45">
        <f>D20/D30*100</f>
        <v>13.594503727525215</v>
      </c>
      <c r="E27" s="45">
        <f>E20/E30*100</f>
        <v>13.415534554046072</v>
      </c>
      <c r="F27" s="15">
        <f t="shared" si="0"/>
        <v>0.17896917347914254</v>
      </c>
      <c r="G27" s="38">
        <f t="shared" si="1"/>
        <v>0.01334044295873138</v>
      </c>
      <c r="H27" s="17"/>
      <c r="J27" s="18"/>
      <c r="K27" s="18"/>
      <c r="L27" s="18"/>
      <c r="M27" s="18"/>
    </row>
    <row r="28" spans="1:13" ht="31.5">
      <c r="A28" s="12" t="s">
        <v>45</v>
      </c>
      <c r="B28" s="23" t="s">
        <v>46</v>
      </c>
      <c r="C28" s="22" t="s">
        <v>23</v>
      </c>
      <c r="D28" s="46">
        <f>(D21+D10)/D30*100</f>
        <v>0.8149393363543341</v>
      </c>
      <c r="E28" s="46">
        <f>(E21+E10)/E30*100</f>
        <v>0.8232427643236858</v>
      </c>
      <c r="F28" s="15">
        <f t="shared" si="0"/>
        <v>-0.008303427969351684</v>
      </c>
      <c r="G28" s="38">
        <f t="shared" si="1"/>
        <v>-0.010086244701067226</v>
      </c>
      <c r="H28" s="17"/>
      <c r="J28" s="18"/>
      <c r="K28" s="18"/>
      <c r="L28" s="18"/>
      <c r="M28" s="18"/>
    </row>
    <row r="29" spans="1:13" ht="31.5">
      <c r="A29" s="12" t="s">
        <v>47</v>
      </c>
      <c r="B29" s="23" t="s">
        <v>48</v>
      </c>
      <c r="C29" s="22" t="s">
        <v>23</v>
      </c>
      <c r="D29" s="46">
        <f>(D13+D24)/D30*100</f>
        <v>12.779564391170881</v>
      </c>
      <c r="E29" s="46">
        <f>(E13+E24)/E30*100</f>
        <v>12.592291789722388</v>
      </c>
      <c r="F29" s="15">
        <f t="shared" si="0"/>
        <v>0.1872726014484929</v>
      </c>
      <c r="G29" s="38">
        <f t="shared" si="1"/>
        <v>0.014872003013886692</v>
      </c>
      <c r="H29" s="17"/>
      <c r="J29" s="18"/>
      <c r="K29" s="18"/>
      <c r="L29" s="18"/>
      <c r="M29" s="18"/>
    </row>
    <row r="30" spans="1:13" ht="31.5">
      <c r="A30" s="12" t="s">
        <v>49</v>
      </c>
      <c r="B30" s="25" t="s">
        <v>50</v>
      </c>
      <c r="C30" s="11" t="s">
        <v>36</v>
      </c>
      <c r="D30" s="43">
        <v>27364</v>
      </c>
      <c r="E30" s="43">
        <v>27088</v>
      </c>
      <c r="F30" s="15">
        <f t="shared" si="0"/>
        <v>276</v>
      </c>
      <c r="G30" s="38">
        <f t="shared" si="1"/>
        <v>0.010189013585351514</v>
      </c>
      <c r="H30" s="39"/>
      <c r="J30" s="18"/>
      <c r="K30" s="18"/>
      <c r="L30" s="18"/>
      <c r="M30" s="18"/>
    </row>
    <row r="31" spans="1:13" ht="72.75" customHeight="1">
      <c r="A31" s="12" t="s">
        <v>51</v>
      </c>
      <c r="B31" s="25" t="s">
        <v>52</v>
      </c>
      <c r="C31" s="11" t="s">
        <v>23</v>
      </c>
      <c r="D31" s="49">
        <f>(D33+D34)/D35*100</f>
        <v>5.277730688817313</v>
      </c>
      <c r="E31" s="49">
        <f>(E33+E34)/E35*100</f>
        <v>5.212527964205817</v>
      </c>
      <c r="F31" s="15">
        <f t="shared" si="0"/>
        <v>0.06520272461149634</v>
      </c>
      <c r="G31" s="38">
        <f t="shared" si="1"/>
        <v>0.012508848884694723</v>
      </c>
      <c r="H31" s="17"/>
      <c r="J31" s="18"/>
      <c r="K31" s="18"/>
      <c r="L31" s="18"/>
      <c r="M31" s="18"/>
    </row>
    <row r="32" spans="1:13" ht="63">
      <c r="A32" s="12" t="s">
        <v>53</v>
      </c>
      <c r="B32" s="25" t="s">
        <v>54</v>
      </c>
      <c r="C32" s="11" t="s">
        <v>23</v>
      </c>
      <c r="D32" s="49">
        <f>D34/D35*100</f>
        <v>4.017630106797762</v>
      </c>
      <c r="E32" s="49">
        <f>E34/E35*100</f>
        <v>3.965324384787472</v>
      </c>
      <c r="F32" s="15">
        <f t="shared" si="0"/>
        <v>0.05230572201029027</v>
      </c>
      <c r="G32" s="38">
        <f t="shared" si="1"/>
        <v>0.013190780106403288</v>
      </c>
      <c r="H32" s="17"/>
      <c r="J32" s="18"/>
      <c r="K32" s="18"/>
      <c r="L32" s="18"/>
      <c r="M32" s="18"/>
    </row>
    <row r="33" spans="1:13" ht="31.5">
      <c r="A33" s="12" t="s">
        <v>55</v>
      </c>
      <c r="B33" s="25" t="s">
        <v>56</v>
      </c>
      <c r="C33" s="22" t="s">
        <v>36</v>
      </c>
      <c r="D33" s="43">
        <v>223</v>
      </c>
      <c r="E33" s="43">
        <v>223</v>
      </c>
      <c r="F33" s="15">
        <f t="shared" si="0"/>
        <v>0</v>
      </c>
      <c r="G33" s="38">
        <f t="shared" si="1"/>
        <v>0</v>
      </c>
      <c r="H33" s="40"/>
      <c r="J33" s="18"/>
      <c r="K33" s="18"/>
      <c r="L33" s="18"/>
      <c r="M33" s="18"/>
    </row>
    <row r="34" spans="1:13" ht="31.5">
      <c r="A34" s="12" t="s">
        <v>57</v>
      </c>
      <c r="B34" s="25" t="s">
        <v>58</v>
      </c>
      <c r="C34" s="22" t="s">
        <v>36</v>
      </c>
      <c r="D34" s="43">
        <v>711</v>
      </c>
      <c r="E34" s="43">
        <v>709</v>
      </c>
      <c r="F34" s="15">
        <f t="shared" si="0"/>
        <v>2</v>
      </c>
      <c r="G34" s="38">
        <f t="shared" si="1"/>
        <v>0.0028208744710860323</v>
      </c>
      <c r="H34" s="40"/>
      <c r="J34" s="18"/>
      <c r="K34" s="18"/>
      <c r="L34" s="18"/>
      <c r="M34" s="18"/>
    </row>
    <row r="35" spans="1:13" ht="31.5">
      <c r="A35" s="12" t="s">
        <v>59</v>
      </c>
      <c r="B35" s="25" t="s">
        <v>60</v>
      </c>
      <c r="C35" s="22" t="s">
        <v>36</v>
      </c>
      <c r="D35" s="43">
        <v>17697</v>
      </c>
      <c r="E35" s="43">
        <v>17880</v>
      </c>
      <c r="F35" s="15">
        <f t="shared" si="0"/>
        <v>-183</v>
      </c>
      <c r="G35" s="38">
        <f t="shared" si="1"/>
        <v>-0.010234899328859015</v>
      </c>
      <c r="H35" s="40"/>
      <c r="J35" s="18"/>
      <c r="K35" s="18"/>
      <c r="L35" s="18"/>
      <c r="M35" s="18"/>
    </row>
    <row r="36" spans="1:13" ht="31.5">
      <c r="A36" s="12" t="s">
        <v>61</v>
      </c>
      <c r="B36" s="25" t="s">
        <v>62</v>
      </c>
      <c r="C36" s="11" t="s">
        <v>36</v>
      </c>
      <c r="D36" s="43">
        <v>55176</v>
      </c>
      <c r="E36" s="43">
        <v>55748</v>
      </c>
      <c r="F36" s="15">
        <f t="shared" si="0"/>
        <v>-572</v>
      </c>
      <c r="G36" s="38">
        <f t="shared" si="1"/>
        <v>-0.010260457774269982</v>
      </c>
      <c r="H36" s="39"/>
      <c r="J36" s="18"/>
      <c r="K36" s="18"/>
      <c r="L36" s="18"/>
      <c r="M36" s="18"/>
    </row>
    <row r="37" spans="1:13" ht="31.5">
      <c r="A37" s="12" t="s">
        <v>63</v>
      </c>
      <c r="B37" s="26" t="s">
        <v>64</v>
      </c>
      <c r="C37" s="27" t="s">
        <v>65</v>
      </c>
      <c r="D37" s="50">
        <v>1725320152.87</v>
      </c>
      <c r="E37" s="50">
        <v>1515454296.15</v>
      </c>
      <c r="F37" s="15">
        <f>D37-E37</f>
        <v>209865856.7199998</v>
      </c>
      <c r="G37" s="38">
        <f>D37/E37-1</f>
        <v>0.1384837914631687</v>
      </c>
      <c r="H37" s="17"/>
      <c r="J37" s="18"/>
      <c r="K37" s="18"/>
      <c r="L37" s="18"/>
      <c r="M37" s="18"/>
    </row>
    <row r="38" spans="1:13" ht="63">
      <c r="A38" s="12" t="s">
        <v>66</v>
      </c>
      <c r="B38" s="28" t="s">
        <v>67</v>
      </c>
      <c r="C38" s="27" t="s">
        <v>65</v>
      </c>
      <c r="D38" s="51">
        <f>D39+D40</f>
        <v>320000</v>
      </c>
      <c r="E38" s="51">
        <f>E39+E40</f>
        <v>219999.14</v>
      </c>
      <c r="F38" s="15">
        <f>D38-E38</f>
        <v>100000.85999999999</v>
      </c>
      <c r="G38" s="38">
        <f>D38/E38-1</f>
        <v>0.45455114051809464</v>
      </c>
      <c r="H38" s="17"/>
      <c r="J38" s="18"/>
      <c r="K38" s="18"/>
      <c r="L38" s="18"/>
      <c r="M38" s="18"/>
    </row>
    <row r="39" spans="1:13" ht="47.25">
      <c r="A39" s="12" t="s">
        <v>68</v>
      </c>
      <c r="B39" s="29" t="s">
        <v>69</v>
      </c>
      <c r="C39" s="27" t="s">
        <v>65</v>
      </c>
      <c r="D39" s="51">
        <v>320000</v>
      </c>
      <c r="E39" s="51">
        <v>219999.14</v>
      </c>
      <c r="F39" s="15">
        <f>D39-E39</f>
        <v>100000.85999999999</v>
      </c>
      <c r="G39" s="38">
        <f>D39/E39-1</f>
        <v>0.45455114051809464</v>
      </c>
      <c r="H39" s="17"/>
      <c r="J39" s="18"/>
      <c r="K39" s="18"/>
      <c r="L39" s="18"/>
      <c r="M39" s="18"/>
    </row>
    <row r="40" spans="1:13" ht="31.5">
      <c r="A40" s="12" t="s">
        <v>70</v>
      </c>
      <c r="B40" s="29" t="s">
        <v>71</v>
      </c>
      <c r="C40" s="27" t="s">
        <v>65</v>
      </c>
      <c r="D40" s="52">
        <v>0</v>
      </c>
      <c r="E40" s="43">
        <v>0</v>
      </c>
      <c r="F40" s="15">
        <f>D40-E40</f>
        <v>0</v>
      </c>
      <c r="G40" s="16" t="e">
        <f>D40/E40-1</f>
        <v>#DIV/0!</v>
      </c>
      <c r="H40" s="17"/>
      <c r="J40" s="18"/>
      <c r="K40" s="18"/>
      <c r="L40" s="18"/>
      <c r="M40" s="18"/>
    </row>
    <row r="41" spans="2:7" ht="12">
      <c r="B41" s="30"/>
      <c r="C41" s="31"/>
      <c r="D41" s="31"/>
      <c r="E41" s="31"/>
      <c r="F41" s="31"/>
      <c r="G41" s="31"/>
    </row>
    <row r="42" spans="2:8" ht="15.75">
      <c r="B42" s="32"/>
      <c r="C42" s="54"/>
      <c r="D42" s="55"/>
      <c r="E42" s="54"/>
      <c r="F42" s="56"/>
      <c r="G42" s="56"/>
      <c r="H42" s="57"/>
    </row>
    <row r="43" spans="2:8" ht="12">
      <c r="B43" s="33"/>
      <c r="C43" s="58"/>
      <c r="D43" s="59"/>
      <c r="E43" s="59"/>
      <c r="F43" s="59"/>
      <c r="G43" s="59"/>
      <c r="H43" s="57"/>
    </row>
    <row r="44" spans="2:8" ht="12">
      <c r="B44" s="33"/>
      <c r="C44" s="59"/>
      <c r="D44" s="59"/>
      <c r="E44" s="59"/>
      <c r="F44" s="59"/>
      <c r="G44" s="59"/>
      <c r="H44" s="57"/>
    </row>
    <row r="45" spans="2:8" ht="12">
      <c r="B45" s="33"/>
      <c r="C45" s="59"/>
      <c r="D45" s="59"/>
      <c r="E45" s="59"/>
      <c r="F45" s="59"/>
      <c r="G45" s="59"/>
      <c r="H45" s="57"/>
    </row>
    <row r="46" spans="2:7" ht="12">
      <c r="B46" s="34"/>
      <c r="C46" s="31"/>
      <c r="D46" s="31"/>
      <c r="E46" s="31"/>
      <c r="F46" s="31"/>
      <c r="G46" s="31"/>
    </row>
    <row r="47" spans="2:7" ht="15.75">
      <c r="B47" s="35"/>
      <c r="C47" s="35"/>
      <c r="D47" s="35"/>
      <c r="E47" s="35"/>
      <c r="F47" s="35"/>
      <c r="G47" s="35"/>
    </row>
    <row r="48" spans="2:7" ht="17.25" customHeight="1">
      <c r="B48" s="61"/>
      <c r="C48" s="61"/>
      <c r="D48" s="61"/>
      <c r="E48" s="61"/>
      <c r="F48" s="61"/>
      <c r="G48" s="1"/>
    </row>
    <row r="49" spans="2:7" ht="15.75">
      <c r="B49" s="36"/>
      <c r="C49" s="37"/>
      <c r="D49" s="37"/>
      <c r="E49" s="37"/>
      <c r="F49" s="37"/>
      <c r="G49" s="37"/>
    </row>
  </sheetData>
  <sheetProtection/>
  <mergeCells count="7">
    <mergeCell ref="L5:M5"/>
    <mergeCell ref="B48:F48"/>
    <mergeCell ref="E1:F1"/>
    <mergeCell ref="B3:F3"/>
    <mergeCell ref="B4:F4"/>
    <mergeCell ref="B5:F5"/>
    <mergeCell ref="J5:K5"/>
  </mergeCells>
  <conditionalFormatting sqref="D9">
    <cfRule type="cellIs" priority="2" dxfId="54" operator="equal">
      <formula>M17</formula>
    </cfRule>
    <cfRule type="cellIs" priority="3" dxfId="55" operator="notBetween">
      <formula>M17-0.15</formula>
      <formula>M17+0.15</formula>
    </cfRule>
  </conditionalFormatting>
  <conditionalFormatting sqref="E9">
    <cfRule type="cellIs" priority="4" dxfId="54" operator="equal">
      <formula>O17</formula>
    </cfRule>
    <cfRule type="cellIs" priority="5" dxfId="55" operator="notBetween">
      <formula>O17-0.15</formula>
      <formula>O17+0.15</formula>
    </cfRule>
  </conditionalFormatting>
  <conditionalFormatting sqref="D10">
    <cfRule type="cellIs" priority="6" dxfId="54" operator="equal">
      <formula>M19</formula>
    </cfRule>
    <cfRule type="cellIs" priority="7" dxfId="55" operator="notBetween">
      <formula>M19-0.15</formula>
      <formula>M19+0.15</formula>
    </cfRule>
  </conditionalFormatting>
  <conditionalFormatting sqref="E10">
    <cfRule type="cellIs" priority="8" dxfId="54" operator="equal">
      <formula>O19</formula>
    </cfRule>
    <cfRule type="cellIs" priority="9" dxfId="55" operator="notBetween">
      <formula>O19-0.15</formula>
      <formula>O19+0.15</formula>
    </cfRule>
  </conditionalFormatting>
  <conditionalFormatting sqref="D23">
    <cfRule type="cellIs" priority="18" dxfId="54" operator="equal">
      <formula>M38</formula>
    </cfRule>
    <cfRule type="cellIs" priority="19" dxfId="55" operator="notBetween">
      <formula>M38-0.15</formula>
      <formula>M38+0.15</formula>
    </cfRule>
  </conditionalFormatting>
  <conditionalFormatting sqref="E23">
    <cfRule type="cellIs" priority="20" dxfId="54" operator="equal">
      <formula>O38</formula>
    </cfRule>
    <cfRule type="cellIs" priority="21" dxfId="55" operator="notBetween">
      <formula>O38-0.15</formula>
      <formula>O38+0.15</formula>
    </cfRule>
  </conditionalFormatting>
  <conditionalFormatting sqref="D12">
    <cfRule type="cellIs" priority="22" dxfId="54" operator="equal">
      <formula>M23</formula>
    </cfRule>
    <cfRule type="cellIs" priority="23" dxfId="55" operator="notBetween">
      <formula>M23-0.15</formula>
      <formula>M23+0.15</formula>
    </cfRule>
  </conditionalFormatting>
  <conditionalFormatting sqref="D13">
    <cfRule type="cellIs" priority="24" dxfId="54" operator="equal">
      <formula>M25</formula>
    </cfRule>
    <cfRule type="cellIs" priority="25" dxfId="55" operator="notBetween">
      <formula>M25-0.15</formula>
      <formula>M25+0.15</formula>
    </cfRule>
  </conditionalFormatting>
  <conditionalFormatting sqref="D25">
    <cfRule type="cellIs" priority="26" dxfId="54" operator="equal">
      <formula>M42</formula>
    </cfRule>
    <cfRule type="cellIs" priority="27" dxfId="55" operator="notBetween">
      <formula>M42-0.15</formula>
      <formula>M42+0.15</formula>
    </cfRule>
  </conditionalFormatting>
  <conditionalFormatting sqref="E12">
    <cfRule type="cellIs" priority="28" dxfId="54" operator="equal">
      <formula>O23</formula>
    </cfRule>
    <cfRule type="cellIs" priority="29" dxfId="55" operator="notBetween">
      <formula>O23-0.15</formula>
      <formula>O23+0.15</formula>
    </cfRule>
  </conditionalFormatting>
  <conditionalFormatting sqref="E25">
    <cfRule type="cellIs" priority="32" dxfId="54" operator="equal">
      <formula>O42</formula>
    </cfRule>
    <cfRule type="cellIs" priority="33" dxfId="55" operator="notBetween">
      <formula>O42-0.15</formula>
      <formula>O42+0.15</formula>
    </cfRule>
  </conditionalFormatting>
  <conditionalFormatting sqref="E26">
    <cfRule type="cellIs" priority="34" dxfId="54" operator="equal">
      <formula>O44</formula>
    </cfRule>
    <cfRule type="cellIs" priority="35" dxfId="55" operator="notBetween">
      <formula>O44-0.15</formula>
      <formula>O44+0.15</formula>
    </cfRule>
  </conditionalFormatting>
  <conditionalFormatting sqref="D26">
    <cfRule type="cellIs" priority="38" dxfId="54" operator="equal">
      <formula>M44</formula>
    </cfRule>
    <cfRule type="cellIs" priority="39" dxfId="55" operator="notBetween">
      <formula>M44-0.15</formula>
      <formula>M44+0.15</formula>
    </cfRule>
  </conditionalFormatting>
  <conditionalFormatting sqref="D30">
    <cfRule type="cellIs" priority="40" dxfId="54" operator="equal">
      <formula>M52</formula>
    </cfRule>
    <cfRule type="cellIs" priority="41" dxfId="55" operator="notBetween">
      <formula>M52-0.15</formula>
      <formula>M52+0.15</formula>
    </cfRule>
  </conditionalFormatting>
  <conditionalFormatting sqref="D33">
    <cfRule type="cellIs" priority="42" dxfId="54" operator="equal">
      <formula>M58</formula>
    </cfRule>
    <cfRule type="cellIs" priority="43" dxfId="55" operator="notBetween">
      <formula>M58-0.15</formula>
      <formula>M58+0.15</formula>
    </cfRule>
  </conditionalFormatting>
  <conditionalFormatting sqref="D34">
    <cfRule type="cellIs" priority="44" dxfId="54" operator="equal">
      <formula>M60</formula>
    </cfRule>
    <cfRule type="cellIs" priority="45" dxfId="55" operator="notBetween">
      <formula>M60-0.15</formula>
      <formula>M60+0.15</formula>
    </cfRule>
  </conditionalFormatting>
  <conditionalFormatting sqref="D35">
    <cfRule type="cellIs" priority="46" dxfId="54" operator="equal">
      <formula>M62</formula>
    </cfRule>
    <cfRule type="cellIs" priority="47" dxfId="55" operator="notBetween">
      <formula>M62-0.15</formula>
      <formula>M62+0.15</formula>
    </cfRule>
  </conditionalFormatting>
  <conditionalFormatting sqref="D36">
    <cfRule type="cellIs" priority="48" dxfId="54" operator="equal">
      <formula>M64</formula>
    </cfRule>
    <cfRule type="cellIs" priority="49" dxfId="55" operator="notBetween">
      <formula>M64-0.15</formula>
      <formula>M64+0.15</formula>
    </cfRule>
  </conditionalFormatting>
  <conditionalFormatting sqref="E30">
    <cfRule type="cellIs" priority="62" dxfId="54" operator="equal">
      <formula>O52</formula>
    </cfRule>
    <cfRule type="cellIs" priority="63" dxfId="55" operator="notBetween">
      <formula>O52-0.15</formula>
      <formula>O52+0.15</formula>
    </cfRule>
  </conditionalFormatting>
  <conditionalFormatting sqref="E33">
    <cfRule type="cellIs" priority="64" dxfId="54" operator="equal">
      <formula>O58</formula>
    </cfRule>
    <cfRule type="cellIs" priority="65" dxfId="55" operator="notBetween">
      <formula>O58-0.15</formula>
      <formula>O58+0.15</formula>
    </cfRule>
  </conditionalFormatting>
  <conditionalFormatting sqref="E34">
    <cfRule type="cellIs" priority="66" dxfId="54" operator="equal">
      <formula>O60</formula>
    </cfRule>
    <cfRule type="cellIs" priority="67" dxfId="55" operator="notBetween">
      <formula>O60-0.15</formula>
      <formula>O60+0.15</formula>
    </cfRule>
  </conditionalFormatting>
  <conditionalFormatting sqref="E35">
    <cfRule type="cellIs" priority="68" dxfId="54" operator="equal">
      <formula>O62</formula>
    </cfRule>
    <cfRule type="cellIs" priority="69" dxfId="55" operator="notBetween">
      <formula>O62-0.15</formula>
      <formula>O62+0.15</formula>
    </cfRule>
  </conditionalFormatting>
  <conditionalFormatting sqref="E36">
    <cfRule type="cellIs" priority="70" dxfId="54" operator="equal">
      <formula>O64</formula>
    </cfRule>
    <cfRule type="cellIs" priority="71" dxfId="55" operator="notBetween">
      <formula>O64-0.15</formula>
      <formula>O64+0.15</formula>
    </cfRule>
  </conditionalFormatting>
  <conditionalFormatting sqref="D19">
    <cfRule type="cellIs" priority="76" dxfId="54" operator="equal">
      <formula>'Приложение 2'!#REF!</formula>
    </cfRule>
    <cfRule type="cellIs" priority="77" dxfId="55" operator="notBetween">
      <formula>'Приложение 2'!#REF!-0.15</formula>
      <formula>'Приложение 2'!#REF!+0.15</formula>
    </cfRule>
  </conditionalFormatting>
  <conditionalFormatting sqref="E19">
    <cfRule type="cellIs" priority="78" dxfId="54" operator="equal">
      <formula>'Приложение 2'!#REF!</formula>
    </cfRule>
    <cfRule type="cellIs" priority="79" dxfId="55" operator="notBetween">
      <formula>'Приложение 2'!#REF!-0.15</formula>
      <formula>'Приложение 2'!#REF!+0.15</formula>
    </cfRule>
  </conditionalFormatting>
  <conditionalFormatting sqref="D22">
    <cfRule type="cellIs" priority="80" dxfId="54" operator="equal">
      <formula>'Приложение 2'!#REF!</formula>
    </cfRule>
    <cfRule type="cellIs" priority="81" dxfId="55" operator="notBetween">
      <formula>'Приложение 2'!#REF!-0.15</formula>
      <formula>'Приложение 2'!#REF!+0.15</formula>
    </cfRule>
  </conditionalFormatting>
  <conditionalFormatting sqref="E22">
    <cfRule type="cellIs" priority="82" dxfId="54" operator="equal">
      <formula>'Приложение 2'!#REF!</formula>
    </cfRule>
    <cfRule type="cellIs" priority="83" dxfId="55" operator="notBetween">
      <formula>'Приложение 2'!#REF!-0.15</formula>
      <formula>'Приложение 2'!#REF!+0.15</formula>
    </cfRule>
  </conditionalFormatting>
  <printOptions/>
  <pageMargins left="0.88" right="0.37" top="1.05277777777778" bottom="1.05277777777778" header="0.7875" footer="0.7875"/>
  <pageSetup fitToHeight="7" fitToWidth="1" horizontalDpi="600" verticalDpi="600" orientation="portrait" paperSize="9" scale="53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ЧерныхНовая</cp:lastModifiedBy>
  <cp:lastPrinted>2021-10-25T17:07:51Z</cp:lastPrinted>
  <dcterms:created xsi:type="dcterms:W3CDTF">2017-01-20T15:44:22Z</dcterms:created>
  <dcterms:modified xsi:type="dcterms:W3CDTF">2023-06-14T10:58:38Z</dcterms:modified>
  <cp:category/>
  <cp:version/>
  <cp:contentType/>
  <cp:contentStatus/>
  <cp:revision>254</cp:revision>
</cp:coreProperties>
</file>